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135" windowHeight="12390" activeTab="0"/>
  </bookViews>
  <sheets>
    <sheet name="2008-2013" sheetId="1" r:id="rId1"/>
    <sheet name="2013" sheetId="2" r:id="rId2"/>
    <sheet name="Лист3" sheetId="3" r:id="rId3"/>
  </sheets>
  <definedNames>
    <definedName name="_xlnm.Print_Area" localSheetId="0">'2008-2013'!$A$1:$I$95</definedName>
  </definedNames>
  <calcPr fullCalcOnLoad="1"/>
</workbook>
</file>

<file path=xl/sharedStrings.xml><?xml version="1.0" encoding="utf-8"?>
<sst xmlns="http://schemas.openxmlformats.org/spreadsheetml/2006/main" count="284" uniqueCount="166">
  <si>
    <t>№ пп</t>
  </si>
  <si>
    <t>Утверждаю</t>
  </si>
  <si>
    <t>ПРОЧИЕ</t>
  </si>
  <si>
    <t>Приобретение информационно - вычислительной техники</t>
  </si>
  <si>
    <t>Наименование  объекта</t>
  </si>
  <si>
    <t>Ед. изм.</t>
  </si>
  <si>
    <t>Кол-во</t>
  </si>
  <si>
    <t>в том числе:</t>
  </si>
  <si>
    <t xml:space="preserve">План </t>
  </si>
  <si>
    <t>капитальных вложений МП  г. Абакана «Абаканские  электрические  сети»</t>
  </si>
  <si>
    <t>I</t>
  </si>
  <si>
    <t>Электросетевые объекты</t>
  </si>
  <si>
    <t>1.1.</t>
  </si>
  <si>
    <t>Реконструкция КЛ-10 кВ (прокладка новых КЛ-10 кВ в замен существующих)</t>
  </si>
  <si>
    <t>1.3.</t>
  </si>
  <si>
    <t>км</t>
  </si>
  <si>
    <t>шт</t>
  </si>
  <si>
    <t>1.5.</t>
  </si>
  <si>
    <t>II</t>
  </si>
  <si>
    <t>амортизация млн.руб.</t>
  </si>
  <si>
    <t>прибыль    млн. руб.</t>
  </si>
  <si>
    <t>1.2</t>
  </si>
  <si>
    <t>Реконструкция ВЛ-10кВ</t>
  </si>
  <si>
    <t>2</t>
  </si>
  <si>
    <t>3</t>
  </si>
  <si>
    <t>4</t>
  </si>
  <si>
    <t>5</t>
  </si>
  <si>
    <t>6</t>
  </si>
  <si>
    <t>1</t>
  </si>
  <si>
    <t>яч</t>
  </si>
  <si>
    <t>шт/яч</t>
  </si>
  <si>
    <t>7</t>
  </si>
  <si>
    <t>Срок окупаемости</t>
  </si>
  <si>
    <t>10</t>
  </si>
  <si>
    <t xml:space="preserve"> </t>
  </si>
  <si>
    <t>Энергосбережение в сетях МП АЭС</t>
  </si>
  <si>
    <t>8</t>
  </si>
  <si>
    <t>9</t>
  </si>
  <si>
    <t xml:space="preserve">  на  2015 год</t>
  </si>
  <si>
    <t>ТП-167-РП-8</t>
  </si>
  <si>
    <t>ф.96/18-115</t>
  </si>
  <si>
    <t>ф. РП-7/7-206</t>
  </si>
  <si>
    <t>План капитальных вложений на 2015 год</t>
  </si>
  <si>
    <t>ТП-232-ТП-448</t>
  </si>
  <si>
    <t>11</t>
  </si>
  <si>
    <t>ПИР 2015-2016</t>
  </si>
  <si>
    <t>12</t>
  </si>
  <si>
    <t>ТП-511 ф.3</t>
  </si>
  <si>
    <t>ТП-434 ф.3</t>
  </si>
  <si>
    <t>ТП-498 ф.1</t>
  </si>
  <si>
    <t>ф.РП-13/11-РП-14/2</t>
  </si>
  <si>
    <t>13</t>
  </si>
  <si>
    <t>14</t>
  </si>
  <si>
    <t>15</t>
  </si>
  <si>
    <t>ТП-679 ф.6</t>
  </si>
  <si>
    <t>"_____" _______ 2014 г.</t>
  </si>
  <si>
    <t>Всего по МП  г. Абакана «Абаканские  электрические  сети»</t>
  </si>
  <si>
    <t>Замена МТП и старых КТП на новые КТП   (90, 358, 464)</t>
  </si>
  <si>
    <t>ТП-46 ф.1</t>
  </si>
  <si>
    <t>ТП-98 - ТП-239</t>
  </si>
  <si>
    <t>ТП-239 - ТП-241</t>
  </si>
  <si>
    <t>ТП-365 ф. 14</t>
  </si>
  <si>
    <t>ТП-4 ф.5</t>
  </si>
  <si>
    <t>ТП-600 ф.1, ф.2</t>
  </si>
  <si>
    <t>16</t>
  </si>
  <si>
    <t>ТП-110 ф.2, ф.3</t>
  </si>
  <si>
    <t>ТП-226 ф.1, ф.2, ф.4</t>
  </si>
  <si>
    <t>Реконструкция и модернизация энергетических установок. Замена трансформаторов на ТМГ-12</t>
  </si>
  <si>
    <t>ф.28/12 - 535</t>
  </si>
  <si>
    <t>ПС-220/110/10 Абакан-районная яч.11 до оп.1 ДПРМ</t>
  </si>
  <si>
    <t>Всего в ценах  2014г.</t>
  </si>
  <si>
    <t xml:space="preserve">Зам. директора по </t>
  </si>
  <si>
    <t>капитальному строительству</t>
  </si>
  <si>
    <t>П.Н. Панов</t>
  </si>
  <si>
    <t>Заместитель гл. инженера по ремонту</t>
  </si>
  <si>
    <t>Э.А. Меркушев</t>
  </si>
  <si>
    <t>Старший диспетчер</t>
  </si>
  <si>
    <t>С.Г. Пидюров</t>
  </si>
  <si>
    <t>Начальник ПТО</t>
  </si>
  <si>
    <t>А.А. Ханин</t>
  </si>
  <si>
    <t>Реконструкция ТП-10/0,4 кВ и РП-10кВ</t>
  </si>
  <si>
    <t>И.А. Кычакова</t>
  </si>
  <si>
    <t>Начальник ОПС</t>
  </si>
  <si>
    <t>ТП-389 ф. 10</t>
  </si>
  <si>
    <t>РП-14 яч.2 - оп. 69 ф. РП-13/11 - РП-14/2</t>
  </si>
  <si>
    <t>оп. 34 - оп.45 (ВЛ-10 кВ ф. 96/18 - 115)</t>
  </si>
  <si>
    <t>ТП-241 ф.16</t>
  </si>
  <si>
    <t>ТП-220 ф.4</t>
  </si>
  <si>
    <t>ТП-116 ф.2, ф.7, ф.9</t>
  </si>
  <si>
    <t>ТП-214  ф.6</t>
  </si>
  <si>
    <t>ТП-214 ф.4,  ф.7</t>
  </si>
  <si>
    <t xml:space="preserve">Реконструкция ВЛ-0,4 кВ </t>
  </si>
  <si>
    <t xml:space="preserve">ф.22/54-194 </t>
  </si>
  <si>
    <t xml:space="preserve">ф. п/с 24/25 - РП-7/5 </t>
  </si>
  <si>
    <t xml:space="preserve">ТП-86 - ул. Советская, 40 </t>
  </si>
  <si>
    <t xml:space="preserve">ТП-86 - ул. Советская, 42 </t>
  </si>
  <si>
    <t>ТП-86 - ул. Ярыгина, 24</t>
  </si>
  <si>
    <t xml:space="preserve">ТП-203 - ул. Советская, 32 </t>
  </si>
  <si>
    <t xml:space="preserve">ул. Советская, 32 - ул. Советская, 34 </t>
  </si>
  <si>
    <t xml:space="preserve">ТП-203 - ул. Советская, 34  </t>
  </si>
  <si>
    <t xml:space="preserve">ТП-203 - ул. Ленина, 71А </t>
  </si>
  <si>
    <t xml:space="preserve">ТП-203 - ул. Ленина, 71 </t>
  </si>
  <si>
    <t>ТП-203 - ул. Ленина, 69</t>
  </si>
  <si>
    <t>01.06 - 15.07</t>
  </si>
  <si>
    <t>25.05 - 01.07</t>
  </si>
  <si>
    <t>01.05 - 01.07</t>
  </si>
  <si>
    <t>15.06 - 05.07</t>
  </si>
  <si>
    <t>01.07 - 20.07</t>
  </si>
  <si>
    <t>01.07 - 30.08</t>
  </si>
  <si>
    <t>15.07 - 15.08</t>
  </si>
  <si>
    <t>01.05 - 01.09</t>
  </si>
  <si>
    <t>15.01 - 25.12</t>
  </si>
  <si>
    <t>15.01 - 15.12</t>
  </si>
  <si>
    <t>01.04 - 25.06</t>
  </si>
  <si>
    <t>01.04 - 15.05</t>
  </si>
  <si>
    <t>12.05 - 25.07</t>
  </si>
  <si>
    <t>01.05 - 10.07</t>
  </si>
  <si>
    <t>01.07 - 15.10</t>
  </si>
  <si>
    <t>15.04 - 15.10</t>
  </si>
  <si>
    <t>01.06 - 25.07</t>
  </si>
  <si>
    <t>01.06 - 25.08</t>
  </si>
  <si>
    <t>01.06  - 15.10</t>
  </si>
  <si>
    <t>10.04 - 15.07</t>
  </si>
  <si>
    <t>15.04 - 15.08</t>
  </si>
  <si>
    <t>15.04 - 15.09</t>
  </si>
  <si>
    <t>20.05 - 20.09</t>
  </si>
  <si>
    <t>15.05 - 15.09</t>
  </si>
  <si>
    <t>10.05 - 17.09</t>
  </si>
  <si>
    <t>17.04 - 25.09</t>
  </si>
  <si>
    <t>01.05 - 10.09</t>
  </si>
  <si>
    <t>01.06  - 15.08</t>
  </si>
  <si>
    <t xml:space="preserve">01.06 - 15.08 </t>
  </si>
  <si>
    <t>01.07 - 15.08</t>
  </si>
  <si>
    <t>01.02 - 15.11</t>
  </si>
  <si>
    <t>15.01-25.08</t>
  </si>
  <si>
    <t>01.02 - 01.12</t>
  </si>
  <si>
    <t>Монтаж микропроцесорной защиты                (Типа БМРЗ-100) РТП-22</t>
  </si>
  <si>
    <t xml:space="preserve">ТП-10-ТП-218 </t>
  </si>
  <si>
    <t xml:space="preserve">ТП-10 опора ф. 96/18-115 </t>
  </si>
  <si>
    <t>Приобретение  автотранспорта  (автокран "Ивановец" КС-35714К3-10 ОВОИД; ДЭС-100)</t>
  </si>
  <si>
    <t>Реконструкция КЛ-0,4 кВ (до жилых домов)</t>
  </si>
  <si>
    <t>1.4</t>
  </si>
  <si>
    <t>III</t>
  </si>
  <si>
    <t>РП-10-ТП-251</t>
  </si>
  <si>
    <t>РП-10-ТП-309</t>
  </si>
  <si>
    <t>РП-10/13-ТП-310/4</t>
  </si>
  <si>
    <t>ТП-309-ТП-310</t>
  </si>
  <si>
    <t>ТП-261-ТП-262</t>
  </si>
  <si>
    <t>ТП-251-ТП-252</t>
  </si>
  <si>
    <t>17</t>
  </si>
  <si>
    <t>ТП-262-ТП-252</t>
  </si>
  <si>
    <t>15.06 - 05.09</t>
  </si>
  <si>
    <t>10.05- 17.09</t>
  </si>
  <si>
    <t>18</t>
  </si>
  <si>
    <t>ТП-203 - ул. Советская, 30</t>
  </si>
  <si>
    <t>Телемеханика, развитие радио- и технологической связи, АСКУЭ</t>
  </si>
  <si>
    <t>26</t>
  </si>
  <si>
    <t xml:space="preserve">Реконструкция  ТП №390(1), 250(1), 172 (1), 389 (1), 352(1), 130(2), 70(2), 128(2), 202(1), 82(1), 203(1), 311(1), 243 (1), 201(1), 249(1), 164(1), 279 (1), 336(1), 155(1), 17(2), 322(1) с заменой ячеек КСО и замена ЛР на ВН    </t>
  </si>
  <si>
    <t>Директор МП "АЭС"</t>
  </si>
  <si>
    <t>__________ В.В. Марков</t>
  </si>
  <si>
    <t>В.В. Кранин</t>
  </si>
  <si>
    <t>Первый заместитель директора</t>
  </si>
  <si>
    <t>- главный инженер</t>
  </si>
  <si>
    <t>25/26</t>
  </si>
  <si>
    <t>ТП-10- опора №1 ф.24/25 - РП-7/5</t>
  </si>
  <si>
    <t>РП-10/9-ТП-261/1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</si>
</sst>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3"/>
      <color indexed="12"/>
      <name val="Arial Cyr"/>
      <family val="2"/>
    </font>
    <font>
      <u val="single"/>
      <sz val="13"/>
      <color indexed="36"/>
      <name val="Arial Cyr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 wrapText="1"/>
    </xf>
    <xf numFmtId="2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2" fontId="12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2" fontId="12" fillId="0" borderId="23" xfId="0" applyNumberFormat="1" applyFont="1" applyBorder="1" applyAlignment="1">
      <alignment horizontal="center" vertical="top" wrapText="1"/>
    </xf>
    <xf numFmtId="2" fontId="12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2" fontId="11" fillId="0" borderId="15" xfId="0" applyNumberFormat="1" applyFont="1" applyFill="1" applyBorder="1" applyAlignment="1">
      <alignment horizontal="center" vertical="top" wrapText="1"/>
    </xf>
    <xf numFmtId="2" fontId="15" fillId="0" borderId="15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left" vertical="top" wrapText="1"/>
    </xf>
    <xf numFmtId="49" fontId="12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2" fontId="12" fillId="0" borderId="2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wrapText="1"/>
    </xf>
    <xf numFmtId="0" fontId="11" fillId="0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/>
    </xf>
    <xf numFmtId="0" fontId="12" fillId="0" borderId="25" xfId="0" applyFont="1" applyBorder="1" applyAlignment="1">
      <alignment wrapText="1"/>
    </xf>
    <xf numFmtId="2" fontId="15" fillId="0" borderId="2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26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/>
    </xf>
    <xf numFmtId="0" fontId="12" fillId="0" borderId="23" xfId="0" applyFont="1" applyBorder="1" applyAlignment="1">
      <alignment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wrapText="1"/>
    </xf>
    <xf numFmtId="2" fontId="11" fillId="0" borderId="12" xfId="0" applyNumberFormat="1" applyFont="1" applyBorder="1" applyAlignment="1">
      <alignment horizontal="center" vertical="top" wrapText="1"/>
    </xf>
    <xf numFmtId="2" fontId="11" fillId="0" borderId="23" xfId="0" applyNumberFormat="1" applyFont="1" applyBorder="1" applyAlignment="1">
      <alignment horizontal="center" vertical="top" wrapText="1"/>
    </xf>
    <xf numFmtId="0" fontId="12" fillId="0" borderId="23" xfId="0" applyNumberFormat="1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="115" zoomScaleSheetLayoutView="115" zoomScalePageLayoutView="0" workbookViewId="0" topLeftCell="A19">
      <selection activeCell="B30" sqref="B30"/>
    </sheetView>
  </sheetViews>
  <sheetFormatPr defaultColWidth="9.00390625" defaultRowHeight="12.75"/>
  <cols>
    <col min="1" max="1" width="6.875" style="1" customWidth="1"/>
    <col min="2" max="2" width="39.625" style="1" customWidth="1"/>
    <col min="3" max="3" width="5.875" style="1" customWidth="1"/>
    <col min="4" max="4" width="0" style="1" hidden="1" customWidth="1"/>
    <col min="5" max="5" width="7.375" style="1" customWidth="1"/>
    <col min="6" max="6" width="8.875" style="1" customWidth="1"/>
    <col min="7" max="7" width="12.875" style="1" customWidth="1"/>
    <col min="8" max="8" width="10.375" style="1" customWidth="1"/>
    <col min="9" max="9" width="12.125" style="73" customWidth="1"/>
    <col min="10" max="16384" width="9.00390625" style="1" customWidth="1"/>
  </cols>
  <sheetData>
    <row r="1" spans="1:9" ht="12.75">
      <c r="A1" s="20"/>
      <c r="B1" s="20"/>
      <c r="C1" s="20"/>
      <c r="D1" s="20"/>
      <c r="E1" s="20"/>
      <c r="F1" s="20"/>
      <c r="G1" s="20"/>
      <c r="H1" s="20"/>
      <c r="I1" s="67"/>
    </row>
    <row r="2" spans="1:9" ht="15.75">
      <c r="A2" s="20"/>
      <c r="B2" s="20"/>
      <c r="C2" s="20"/>
      <c r="D2" s="20"/>
      <c r="E2" s="20"/>
      <c r="F2" s="19"/>
      <c r="G2" s="19" t="s">
        <v>1</v>
      </c>
      <c r="H2" s="21"/>
      <c r="I2" s="68"/>
    </row>
    <row r="3" spans="1:9" ht="15.75">
      <c r="A3" s="20"/>
      <c r="B3" s="20"/>
      <c r="C3" s="20"/>
      <c r="D3" s="20"/>
      <c r="E3" s="20"/>
      <c r="F3" s="19"/>
      <c r="G3" s="19" t="s">
        <v>158</v>
      </c>
      <c r="H3" s="21"/>
      <c r="I3" s="68"/>
    </row>
    <row r="4" spans="1:9" ht="15.75">
      <c r="A4" s="20"/>
      <c r="B4" s="20"/>
      <c r="C4" s="20"/>
      <c r="D4" s="20"/>
      <c r="E4" s="20"/>
      <c r="F4" s="19"/>
      <c r="G4" s="19"/>
      <c r="H4" s="21"/>
      <c r="I4" s="68"/>
    </row>
    <row r="5" spans="1:9" ht="15.75">
      <c r="A5" s="20"/>
      <c r="B5" s="20"/>
      <c r="C5" s="20"/>
      <c r="D5" s="20"/>
      <c r="E5" s="20"/>
      <c r="F5" s="19"/>
      <c r="G5" s="19" t="s">
        <v>159</v>
      </c>
      <c r="H5" s="21"/>
      <c r="I5" s="68"/>
    </row>
    <row r="6" spans="1:9" ht="15.75">
      <c r="A6" s="20"/>
      <c r="B6" s="20"/>
      <c r="C6" s="20"/>
      <c r="D6" s="20"/>
      <c r="E6" s="20"/>
      <c r="F6" s="19"/>
      <c r="G6" s="19" t="s">
        <v>55</v>
      </c>
      <c r="H6" s="21"/>
      <c r="I6" s="68"/>
    </row>
    <row r="7" spans="1:9" ht="15.75">
      <c r="A7" s="20"/>
      <c r="B7" s="20"/>
      <c r="C7" s="20"/>
      <c r="D7" s="20"/>
      <c r="E7" s="20"/>
      <c r="F7" s="19"/>
      <c r="G7" s="19"/>
      <c r="H7" s="19"/>
      <c r="I7" s="68"/>
    </row>
    <row r="8" spans="1:9" ht="12.75">
      <c r="A8" s="158" t="s">
        <v>8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58" t="s">
        <v>9</v>
      </c>
      <c r="B9" s="158"/>
      <c r="C9" s="158"/>
      <c r="D9" s="158"/>
      <c r="E9" s="158"/>
      <c r="F9" s="158"/>
      <c r="G9" s="158"/>
      <c r="H9" s="158"/>
      <c r="I9" s="158"/>
    </row>
    <row r="10" spans="1:9" ht="12.75">
      <c r="A10" s="158" t="s">
        <v>38</v>
      </c>
      <c r="B10" s="158"/>
      <c r="C10" s="158"/>
      <c r="D10" s="158"/>
      <c r="E10" s="158"/>
      <c r="F10" s="158"/>
      <c r="G10" s="158"/>
      <c r="H10" s="158"/>
      <c r="I10" s="158"/>
    </row>
    <row r="11" spans="1:9" ht="12.75">
      <c r="A11" s="159"/>
      <c r="B11" s="159"/>
      <c r="C11" s="159"/>
      <c r="D11" s="159"/>
      <c r="E11" s="159"/>
      <c r="F11" s="159"/>
      <c r="G11" s="159"/>
      <c r="H11" s="159"/>
      <c r="I11" s="159"/>
    </row>
    <row r="12" spans="1:9" ht="15">
      <c r="A12" s="157" t="s">
        <v>0</v>
      </c>
      <c r="B12" s="157" t="s">
        <v>4</v>
      </c>
      <c r="C12" s="157" t="s">
        <v>5</v>
      </c>
      <c r="D12" s="157" t="s">
        <v>6</v>
      </c>
      <c r="E12" s="157" t="s">
        <v>6</v>
      </c>
      <c r="F12" s="157" t="s">
        <v>42</v>
      </c>
      <c r="G12" s="157"/>
      <c r="H12" s="157"/>
      <c r="I12" s="157"/>
    </row>
    <row r="13" spans="1:9" ht="15">
      <c r="A13" s="157"/>
      <c r="B13" s="157"/>
      <c r="C13" s="157"/>
      <c r="D13" s="157"/>
      <c r="E13" s="157"/>
      <c r="F13" s="157" t="s">
        <v>70</v>
      </c>
      <c r="G13" s="157" t="s">
        <v>7</v>
      </c>
      <c r="H13" s="157"/>
      <c r="I13" s="157"/>
    </row>
    <row r="14" spans="1:9" ht="42.75" customHeight="1">
      <c r="A14" s="157"/>
      <c r="B14" s="157"/>
      <c r="C14" s="157"/>
      <c r="D14" s="157"/>
      <c r="E14" s="157"/>
      <c r="F14" s="157"/>
      <c r="G14" s="32" t="s">
        <v>19</v>
      </c>
      <c r="H14" s="32" t="s">
        <v>20</v>
      </c>
      <c r="I14" s="32" t="s">
        <v>32</v>
      </c>
    </row>
    <row r="15" spans="1:10" ht="29.25" thickBot="1">
      <c r="A15" s="77"/>
      <c r="B15" s="78" t="s">
        <v>56</v>
      </c>
      <c r="C15" s="79"/>
      <c r="D15" s="79"/>
      <c r="E15" s="79" t="s">
        <v>34</v>
      </c>
      <c r="F15" s="80">
        <f>SUM(G15,H15)</f>
        <v>110.1</v>
      </c>
      <c r="G15" s="80">
        <f>SUM(G16,G75,G80)</f>
        <v>110.1</v>
      </c>
      <c r="H15" s="80"/>
      <c r="I15" s="79"/>
      <c r="J15" s="17"/>
    </row>
    <row r="16" spans="1:10" ht="14.25">
      <c r="A16" s="86" t="s">
        <v>10</v>
      </c>
      <c r="B16" s="87" t="s">
        <v>11</v>
      </c>
      <c r="C16" s="88" t="s">
        <v>15</v>
      </c>
      <c r="D16" s="88"/>
      <c r="E16" s="89" t="s">
        <v>34</v>
      </c>
      <c r="F16" s="89">
        <f>SUM(F17,F36,F43,F60,F71)</f>
        <v>89.53999999999999</v>
      </c>
      <c r="G16" s="89">
        <f>SUM(G17,G36,G43,G60,G71)</f>
        <v>89.53999999999999</v>
      </c>
      <c r="H16" s="89"/>
      <c r="I16" s="90"/>
      <c r="J16" s="17"/>
    </row>
    <row r="17" spans="1:9" ht="42" customHeight="1" thickBot="1">
      <c r="A17" s="91" t="s">
        <v>12</v>
      </c>
      <c r="B17" s="92" t="s">
        <v>13</v>
      </c>
      <c r="C17" s="93"/>
      <c r="D17" s="93"/>
      <c r="E17" s="94">
        <f>SUM(E18:E34)</f>
        <v>9.005</v>
      </c>
      <c r="F17" s="94">
        <f>SUM(F18:F35)</f>
        <v>16.870000000000005</v>
      </c>
      <c r="G17" s="94">
        <f>SUM(G18:G35)</f>
        <v>16.870000000000005</v>
      </c>
      <c r="H17" s="94"/>
      <c r="I17" s="95" t="s">
        <v>34</v>
      </c>
    </row>
    <row r="18" spans="1:9" ht="15">
      <c r="A18" s="81">
        <v>1</v>
      </c>
      <c r="B18" s="82" t="s">
        <v>59</v>
      </c>
      <c r="C18" s="83" t="s">
        <v>15</v>
      </c>
      <c r="D18" s="83">
        <v>1.8</v>
      </c>
      <c r="E18" s="84">
        <v>0.414</v>
      </c>
      <c r="F18" s="84">
        <f aca="true" t="shared" si="0" ref="F18:F28">G18</f>
        <v>0.75</v>
      </c>
      <c r="G18" s="84">
        <v>0.75</v>
      </c>
      <c r="H18" s="60"/>
      <c r="I18" s="85" t="s">
        <v>103</v>
      </c>
    </row>
    <row r="19" spans="1:9" s="18" customFormat="1" ht="15">
      <c r="A19" s="33">
        <v>2</v>
      </c>
      <c r="B19" s="35" t="s">
        <v>60</v>
      </c>
      <c r="C19" s="36" t="s">
        <v>15</v>
      </c>
      <c r="D19" s="36">
        <v>5.2</v>
      </c>
      <c r="E19" s="37">
        <v>0.464</v>
      </c>
      <c r="F19" s="37">
        <f t="shared" si="0"/>
        <v>0.84</v>
      </c>
      <c r="G19" s="37">
        <v>0.84</v>
      </c>
      <c r="H19" s="39" t="s">
        <v>34</v>
      </c>
      <c r="I19" s="69" t="s">
        <v>104</v>
      </c>
    </row>
    <row r="20" spans="1:9" s="18" customFormat="1" ht="15">
      <c r="A20" s="40" t="s">
        <v>24</v>
      </c>
      <c r="B20" s="41" t="s">
        <v>39</v>
      </c>
      <c r="C20" s="32" t="s">
        <v>15</v>
      </c>
      <c r="D20" s="42"/>
      <c r="E20" s="38">
        <v>1.3</v>
      </c>
      <c r="F20" s="38">
        <f t="shared" si="0"/>
        <v>2.34</v>
      </c>
      <c r="G20" s="37">
        <v>2.34</v>
      </c>
      <c r="H20" s="38"/>
      <c r="I20" s="69" t="s">
        <v>105</v>
      </c>
    </row>
    <row r="21" spans="1:9" s="18" customFormat="1" ht="15">
      <c r="A21" s="40" t="s">
        <v>25</v>
      </c>
      <c r="B21" s="41" t="s">
        <v>43</v>
      </c>
      <c r="C21" s="32" t="s">
        <v>15</v>
      </c>
      <c r="D21" s="42"/>
      <c r="E21" s="38">
        <v>0.407</v>
      </c>
      <c r="F21" s="38">
        <f t="shared" si="0"/>
        <v>0.73</v>
      </c>
      <c r="G21" s="37">
        <v>0.73</v>
      </c>
      <c r="H21" s="38"/>
      <c r="I21" s="69" t="s">
        <v>106</v>
      </c>
    </row>
    <row r="22" spans="1:9" s="18" customFormat="1" ht="15">
      <c r="A22" s="40" t="s">
        <v>26</v>
      </c>
      <c r="B22" s="41" t="s">
        <v>137</v>
      </c>
      <c r="C22" s="32" t="s">
        <v>15</v>
      </c>
      <c r="D22" s="42"/>
      <c r="E22" s="38">
        <v>0.8</v>
      </c>
      <c r="F22" s="38">
        <f t="shared" si="0"/>
        <v>1.44</v>
      </c>
      <c r="G22" s="37">
        <v>1.44</v>
      </c>
      <c r="H22" s="38"/>
      <c r="I22" s="69" t="s">
        <v>109</v>
      </c>
    </row>
    <row r="23" spans="1:9" s="18" customFormat="1" ht="15">
      <c r="A23" s="40" t="s">
        <v>27</v>
      </c>
      <c r="B23" s="41" t="s">
        <v>138</v>
      </c>
      <c r="C23" s="32" t="s">
        <v>15</v>
      </c>
      <c r="D23" s="42"/>
      <c r="E23" s="38">
        <v>0.05</v>
      </c>
      <c r="F23" s="38">
        <f t="shared" si="0"/>
        <v>0.09</v>
      </c>
      <c r="G23" s="37">
        <v>0.09</v>
      </c>
      <c r="H23" s="38"/>
      <c r="I23" s="69" t="s">
        <v>109</v>
      </c>
    </row>
    <row r="24" spans="1:9" s="18" customFormat="1" ht="30">
      <c r="A24" s="40" t="s">
        <v>31</v>
      </c>
      <c r="B24" s="41" t="s">
        <v>69</v>
      </c>
      <c r="C24" s="32" t="s">
        <v>15</v>
      </c>
      <c r="D24" s="42"/>
      <c r="E24" s="38">
        <v>0.1</v>
      </c>
      <c r="F24" s="38">
        <f t="shared" si="0"/>
        <v>0.18</v>
      </c>
      <c r="G24" s="37">
        <v>0.18</v>
      </c>
      <c r="H24" s="38"/>
      <c r="I24" s="69" t="s">
        <v>107</v>
      </c>
    </row>
    <row r="25" spans="1:9" s="18" customFormat="1" ht="15">
      <c r="A25" s="40" t="s">
        <v>36</v>
      </c>
      <c r="B25" s="41" t="s">
        <v>84</v>
      </c>
      <c r="C25" s="32" t="s">
        <v>15</v>
      </c>
      <c r="D25" s="42"/>
      <c r="E25" s="38">
        <v>0.67</v>
      </c>
      <c r="F25" s="38">
        <f t="shared" si="0"/>
        <v>1.21</v>
      </c>
      <c r="G25" s="37">
        <v>1.21</v>
      </c>
      <c r="H25" s="38"/>
      <c r="I25" s="69" t="s">
        <v>108</v>
      </c>
    </row>
    <row r="26" spans="1:9" s="18" customFormat="1" ht="15">
      <c r="A26" s="40" t="s">
        <v>37</v>
      </c>
      <c r="B26" s="41" t="s">
        <v>85</v>
      </c>
      <c r="C26" s="32" t="s">
        <v>15</v>
      </c>
      <c r="D26" s="42"/>
      <c r="E26" s="38">
        <v>0.6</v>
      </c>
      <c r="F26" s="38">
        <f t="shared" si="0"/>
        <v>1.08</v>
      </c>
      <c r="G26" s="37">
        <v>1.08</v>
      </c>
      <c r="H26" s="38"/>
      <c r="I26" s="69" t="s">
        <v>108</v>
      </c>
    </row>
    <row r="27" spans="1:9" s="18" customFormat="1" ht="15">
      <c r="A27" s="40" t="s">
        <v>33</v>
      </c>
      <c r="B27" s="41" t="s">
        <v>143</v>
      </c>
      <c r="C27" s="32" t="s">
        <v>15</v>
      </c>
      <c r="D27" s="42"/>
      <c r="E27" s="38">
        <v>0.35</v>
      </c>
      <c r="F27" s="38">
        <f t="shared" si="0"/>
        <v>0.63</v>
      </c>
      <c r="G27" s="37">
        <v>0.63</v>
      </c>
      <c r="H27" s="38"/>
      <c r="I27" s="69" t="s">
        <v>151</v>
      </c>
    </row>
    <row r="28" spans="1:9" s="18" customFormat="1" ht="15">
      <c r="A28" s="40" t="s">
        <v>44</v>
      </c>
      <c r="B28" s="41" t="s">
        <v>144</v>
      </c>
      <c r="C28" s="32" t="s">
        <v>15</v>
      </c>
      <c r="D28" s="42"/>
      <c r="E28" s="38">
        <v>0.9</v>
      </c>
      <c r="F28" s="38">
        <f t="shared" si="0"/>
        <v>1.62</v>
      </c>
      <c r="G28" s="37">
        <v>1.62</v>
      </c>
      <c r="H28" s="38"/>
      <c r="I28" s="69" t="s">
        <v>151</v>
      </c>
    </row>
    <row r="29" spans="1:9" s="18" customFormat="1" ht="15">
      <c r="A29" s="40" t="s">
        <v>46</v>
      </c>
      <c r="B29" s="41" t="s">
        <v>145</v>
      </c>
      <c r="C29" s="32" t="s">
        <v>15</v>
      </c>
      <c r="D29" s="42"/>
      <c r="E29" s="38">
        <v>1</v>
      </c>
      <c r="F29" s="38">
        <v>1.96</v>
      </c>
      <c r="G29" s="37">
        <v>1.96</v>
      </c>
      <c r="H29" s="38"/>
      <c r="I29" s="69" t="s">
        <v>151</v>
      </c>
    </row>
    <row r="30" spans="1:9" s="18" customFormat="1" ht="15">
      <c r="A30" s="40" t="s">
        <v>51</v>
      </c>
      <c r="B30" s="41" t="s">
        <v>165</v>
      </c>
      <c r="C30" s="32" t="s">
        <v>15</v>
      </c>
      <c r="D30" s="42"/>
      <c r="E30" s="38">
        <v>0.4</v>
      </c>
      <c r="F30" s="38">
        <v>0.82</v>
      </c>
      <c r="G30" s="37">
        <v>0.82</v>
      </c>
      <c r="H30" s="38"/>
      <c r="I30" s="69" t="s">
        <v>151</v>
      </c>
    </row>
    <row r="31" spans="1:9" s="18" customFormat="1" ht="15">
      <c r="A31" s="40" t="s">
        <v>52</v>
      </c>
      <c r="B31" s="41" t="s">
        <v>146</v>
      </c>
      <c r="C31" s="32" t="s">
        <v>15</v>
      </c>
      <c r="D31" s="42"/>
      <c r="E31" s="38">
        <v>0.2</v>
      </c>
      <c r="F31" s="38">
        <v>0.4</v>
      </c>
      <c r="G31" s="37">
        <v>0.4</v>
      </c>
      <c r="H31" s="38"/>
      <c r="I31" s="69" t="s">
        <v>151</v>
      </c>
    </row>
    <row r="32" spans="1:9" s="18" customFormat="1" ht="15">
      <c r="A32" s="40" t="s">
        <v>53</v>
      </c>
      <c r="B32" s="41" t="s">
        <v>147</v>
      </c>
      <c r="C32" s="32" t="s">
        <v>15</v>
      </c>
      <c r="D32" s="42"/>
      <c r="E32" s="38">
        <v>0.5</v>
      </c>
      <c r="F32" s="38">
        <v>0.98</v>
      </c>
      <c r="G32" s="37">
        <v>0.98</v>
      </c>
      <c r="H32" s="38"/>
      <c r="I32" s="69" t="s">
        <v>151</v>
      </c>
    </row>
    <row r="33" spans="1:9" s="18" customFormat="1" ht="15">
      <c r="A33" s="40" t="s">
        <v>64</v>
      </c>
      <c r="B33" s="41" t="s">
        <v>148</v>
      </c>
      <c r="C33" s="32" t="s">
        <v>15</v>
      </c>
      <c r="D33" s="42"/>
      <c r="E33" s="38">
        <v>0.4</v>
      </c>
      <c r="F33" s="38">
        <v>0.83</v>
      </c>
      <c r="G33" s="37">
        <v>0.83</v>
      </c>
      <c r="H33" s="38"/>
      <c r="I33" s="69" t="s">
        <v>151</v>
      </c>
    </row>
    <row r="34" spans="1:9" s="18" customFormat="1" ht="15">
      <c r="A34" s="96" t="s">
        <v>149</v>
      </c>
      <c r="B34" s="97" t="s">
        <v>150</v>
      </c>
      <c r="C34" s="98" t="s">
        <v>15</v>
      </c>
      <c r="D34" s="99"/>
      <c r="E34" s="100">
        <v>0.45</v>
      </c>
      <c r="F34" s="100">
        <v>0.92</v>
      </c>
      <c r="G34" s="101">
        <v>0.92</v>
      </c>
      <c r="H34" s="100"/>
      <c r="I34" s="102" t="s">
        <v>151</v>
      </c>
    </row>
    <row r="35" spans="1:9" s="18" customFormat="1" ht="15.75" thickBot="1">
      <c r="A35" s="96" t="s">
        <v>153</v>
      </c>
      <c r="B35" s="97" t="s">
        <v>164</v>
      </c>
      <c r="C35" s="98" t="s">
        <v>15</v>
      </c>
      <c r="D35" s="99"/>
      <c r="E35" s="100">
        <v>0.03</v>
      </c>
      <c r="F35" s="100">
        <f>G35</f>
        <v>0.05</v>
      </c>
      <c r="G35" s="101">
        <v>0.05</v>
      </c>
      <c r="H35" s="100"/>
      <c r="I35" s="102" t="s">
        <v>152</v>
      </c>
    </row>
    <row r="36" spans="1:9" ht="15" thickBot="1">
      <c r="A36" s="107" t="s">
        <v>21</v>
      </c>
      <c r="B36" s="108" t="s">
        <v>22</v>
      </c>
      <c r="C36" s="109" t="s">
        <v>15</v>
      </c>
      <c r="D36" s="109"/>
      <c r="E36" s="110">
        <f>E39+E40+E42+E37+E38+E41</f>
        <v>14.230000000000002</v>
      </c>
      <c r="F36" s="110">
        <f>SUM(F37:F42)</f>
        <v>25.619999999999997</v>
      </c>
      <c r="G36" s="110">
        <f>G37+G38+G39+G40+G41+G42</f>
        <v>25.619999999999997</v>
      </c>
      <c r="H36" s="110"/>
      <c r="I36" s="111"/>
    </row>
    <row r="37" spans="1:9" ht="15">
      <c r="A37" s="103" t="s">
        <v>28</v>
      </c>
      <c r="B37" s="104" t="s">
        <v>92</v>
      </c>
      <c r="C37" s="60" t="s">
        <v>15</v>
      </c>
      <c r="D37" s="105"/>
      <c r="E37" s="60">
        <v>2.3</v>
      </c>
      <c r="F37" s="60">
        <f aca="true" t="shared" si="1" ref="F37:F42">G37</f>
        <v>4.14</v>
      </c>
      <c r="G37" s="84">
        <v>4.14</v>
      </c>
      <c r="H37" s="106"/>
      <c r="I37" s="65" t="s">
        <v>122</v>
      </c>
    </row>
    <row r="38" spans="1:9" ht="15">
      <c r="A38" s="44" t="s">
        <v>23</v>
      </c>
      <c r="B38" s="41" t="s">
        <v>68</v>
      </c>
      <c r="C38" s="45" t="s">
        <v>15</v>
      </c>
      <c r="D38" s="43"/>
      <c r="E38" s="38">
        <v>0.91</v>
      </c>
      <c r="F38" s="38">
        <f t="shared" si="1"/>
        <v>1.64</v>
      </c>
      <c r="G38" s="37">
        <v>1.64</v>
      </c>
      <c r="H38" s="34"/>
      <c r="I38" s="64" t="s">
        <v>123</v>
      </c>
    </row>
    <row r="39" spans="1:9" ht="15">
      <c r="A39" s="46" t="s">
        <v>24</v>
      </c>
      <c r="B39" s="35" t="s">
        <v>40</v>
      </c>
      <c r="C39" s="45" t="s">
        <v>15</v>
      </c>
      <c r="D39" s="38"/>
      <c r="E39" s="45">
        <v>1.6</v>
      </c>
      <c r="F39" s="38">
        <f t="shared" si="1"/>
        <v>2.88</v>
      </c>
      <c r="G39" s="37">
        <v>2.88</v>
      </c>
      <c r="H39" s="34"/>
      <c r="I39" s="64" t="s">
        <v>124</v>
      </c>
    </row>
    <row r="40" spans="1:9" ht="15">
      <c r="A40" s="44" t="s">
        <v>25</v>
      </c>
      <c r="B40" s="41" t="s">
        <v>41</v>
      </c>
      <c r="C40" s="38" t="s">
        <v>15</v>
      </c>
      <c r="D40" s="42"/>
      <c r="E40" s="38">
        <v>1.32</v>
      </c>
      <c r="F40" s="38">
        <f t="shared" si="1"/>
        <v>2.38</v>
      </c>
      <c r="G40" s="37">
        <v>2.38</v>
      </c>
      <c r="H40" s="38"/>
      <c r="I40" s="64" t="s">
        <v>125</v>
      </c>
    </row>
    <row r="41" spans="1:9" ht="15">
      <c r="A41" s="44" t="s">
        <v>26</v>
      </c>
      <c r="B41" s="48" t="s">
        <v>50</v>
      </c>
      <c r="C41" s="38" t="s">
        <v>15</v>
      </c>
      <c r="D41" s="42"/>
      <c r="E41" s="38">
        <v>2.9</v>
      </c>
      <c r="F41" s="38">
        <f t="shared" si="1"/>
        <v>5.22</v>
      </c>
      <c r="G41" s="37">
        <v>5.22</v>
      </c>
      <c r="H41" s="38"/>
      <c r="I41" s="64" t="s">
        <v>126</v>
      </c>
    </row>
    <row r="42" spans="1:9" ht="15.75" thickBot="1">
      <c r="A42" s="112" t="s">
        <v>27</v>
      </c>
      <c r="B42" s="113" t="s">
        <v>93</v>
      </c>
      <c r="C42" s="101" t="s">
        <v>15</v>
      </c>
      <c r="D42" s="114"/>
      <c r="E42" s="101">
        <v>5.2</v>
      </c>
      <c r="F42" s="101">
        <f t="shared" si="1"/>
        <v>9.36</v>
      </c>
      <c r="G42" s="101">
        <v>9.36</v>
      </c>
      <c r="H42" s="100"/>
      <c r="I42" s="115" t="s">
        <v>127</v>
      </c>
    </row>
    <row r="43" spans="1:9" ht="15" thickBot="1">
      <c r="A43" s="118" t="s">
        <v>14</v>
      </c>
      <c r="B43" s="119" t="s">
        <v>91</v>
      </c>
      <c r="C43" s="120" t="s">
        <v>15</v>
      </c>
      <c r="D43" s="110"/>
      <c r="E43" s="110">
        <f>SUM(E44:E59)</f>
        <v>15.594999999999999</v>
      </c>
      <c r="F43" s="110">
        <f>SUM(F44:F59)</f>
        <v>32.08</v>
      </c>
      <c r="G43" s="110">
        <f>SUM(G44:G59)</f>
        <v>32.08</v>
      </c>
      <c r="H43" s="110"/>
      <c r="I43" s="111"/>
    </row>
    <row r="44" spans="1:9" ht="15">
      <c r="A44" s="116" t="s">
        <v>28</v>
      </c>
      <c r="B44" s="117" t="s">
        <v>83</v>
      </c>
      <c r="C44" s="60" t="s">
        <v>15</v>
      </c>
      <c r="D44" s="106"/>
      <c r="E44" s="60">
        <v>0.989</v>
      </c>
      <c r="F44" s="60">
        <f aca="true" t="shared" si="2" ref="F44:F59">G44</f>
        <v>1.93</v>
      </c>
      <c r="G44" s="84">
        <v>1.93</v>
      </c>
      <c r="H44" s="106"/>
      <c r="I44" s="65" t="s">
        <v>113</v>
      </c>
    </row>
    <row r="45" spans="1:9" ht="15">
      <c r="A45" s="50" t="s">
        <v>23</v>
      </c>
      <c r="B45" s="51" t="s">
        <v>61</v>
      </c>
      <c r="C45" s="38" t="s">
        <v>15</v>
      </c>
      <c r="D45" s="42"/>
      <c r="E45" s="42">
        <v>0.35</v>
      </c>
      <c r="F45" s="42">
        <f t="shared" si="2"/>
        <v>0.68</v>
      </c>
      <c r="G45" s="37">
        <v>0.68</v>
      </c>
      <c r="H45" s="47"/>
      <c r="I45" s="64" t="s">
        <v>114</v>
      </c>
    </row>
    <row r="46" spans="1:9" s="18" customFormat="1" ht="15">
      <c r="A46" s="153" t="s">
        <v>24</v>
      </c>
      <c r="B46" s="52" t="s">
        <v>47</v>
      </c>
      <c r="C46" s="37" t="s">
        <v>15</v>
      </c>
      <c r="D46" s="49"/>
      <c r="E46" s="49">
        <v>1.296</v>
      </c>
      <c r="F46" s="42">
        <f t="shared" si="2"/>
        <v>2.9</v>
      </c>
      <c r="G46" s="37">
        <v>2.9</v>
      </c>
      <c r="H46" s="38"/>
      <c r="I46" s="64" t="s">
        <v>115</v>
      </c>
    </row>
    <row r="47" spans="1:9" ht="15">
      <c r="A47" s="154" t="s">
        <v>25</v>
      </c>
      <c r="B47" s="52" t="s">
        <v>63</v>
      </c>
      <c r="C47" s="37" t="s">
        <v>15</v>
      </c>
      <c r="D47" s="49"/>
      <c r="E47" s="37">
        <v>2.12</v>
      </c>
      <c r="F47" s="42">
        <f t="shared" si="2"/>
        <v>4.13</v>
      </c>
      <c r="G47" s="37">
        <v>4.13</v>
      </c>
      <c r="H47" s="76"/>
      <c r="I47" s="64" t="s">
        <v>128</v>
      </c>
    </row>
    <row r="48" spans="1:9" ht="15">
      <c r="A48" s="154" t="s">
        <v>26</v>
      </c>
      <c r="B48" s="52" t="s">
        <v>88</v>
      </c>
      <c r="C48" s="37" t="s">
        <v>15</v>
      </c>
      <c r="D48" s="49"/>
      <c r="E48" s="49">
        <v>1.7</v>
      </c>
      <c r="F48" s="42">
        <f t="shared" si="2"/>
        <v>3.32</v>
      </c>
      <c r="G48" s="37">
        <v>3.32</v>
      </c>
      <c r="H48" s="47"/>
      <c r="I48" s="64" t="s">
        <v>129</v>
      </c>
    </row>
    <row r="49" spans="1:9" ht="15">
      <c r="A49" s="154" t="s">
        <v>27</v>
      </c>
      <c r="B49" s="52" t="s">
        <v>48</v>
      </c>
      <c r="C49" s="37" t="s">
        <v>15</v>
      </c>
      <c r="D49" s="49"/>
      <c r="E49" s="49">
        <v>0.81</v>
      </c>
      <c r="F49" s="42">
        <f t="shared" si="2"/>
        <v>1.78</v>
      </c>
      <c r="G49" s="37">
        <v>1.78</v>
      </c>
      <c r="H49" s="47"/>
      <c r="I49" s="64" t="s">
        <v>116</v>
      </c>
    </row>
    <row r="50" spans="1:9" ht="15">
      <c r="A50" s="153" t="s">
        <v>31</v>
      </c>
      <c r="B50" s="51" t="s">
        <v>58</v>
      </c>
      <c r="C50" s="38" t="s">
        <v>15</v>
      </c>
      <c r="D50" s="42"/>
      <c r="E50" s="42">
        <v>0.63</v>
      </c>
      <c r="F50" s="42">
        <f t="shared" si="2"/>
        <v>1.23</v>
      </c>
      <c r="G50" s="37">
        <v>1.23</v>
      </c>
      <c r="H50" s="76"/>
      <c r="I50" s="64" t="s">
        <v>130</v>
      </c>
    </row>
    <row r="51" spans="1:9" s="5" customFormat="1" ht="15">
      <c r="A51" s="46" t="s">
        <v>36</v>
      </c>
      <c r="B51" s="48" t="s">
        <v>49</v>
      </c>
      <c r="C51" s="37" t="s">
        <v>15</v>
      </c>
      <c r="D51" s="49"/>
      <c r="E51" s="37">
        <v>0.5</v>
      </c>
      <c r="F51" s="42">
        <f t="shared" si="2"/>
        <v>0.98</v>
      </c>
      <c r="G51" s="37">
        <v>0.98</v>
      </c>
      <c r="H51" s="38"/>
      <c r="I51" s="64" t="s">
        <v>120</v>
      </c>
    </row>
    <row r="52" spans="1:9" ht="15">
      <c r="A52" s="46" t="s">
        <v>37</v>
      </c>
      <c r="B52" s="48" t="s">
        <v>89</v>
      </c>
      <c r="C52" s="37" t="s">
        <v>15</v>
      </c>
      <c r="D52" s="37"/>
      <c r="E52" s="37">
        <v>1.6</v>
      </c>
      <c r="F52" s="42">
        <f t="shared" si="2"/>
        <v>3.12</v>
      </c>
      <c r="G52" s="37">
        <v>3.12</v>
      </c>
      <c r="H52" s="38"/>
      <c r="I52" s="64" t="s">
        <v>121</v>
      </c>
    </row>
    <row r="53" spans="1:9" ht="15">
      <c r="A53" s="46" t="s">
        <v>33</v>
      </c>
      <c r="B53" s="48" t="s">
        <v>90</v>
      </c>
      <c r="C53" s="37" t="s">
        <v>15</v>
      </c>
      <c r="D53" s="37"/>
      <c r="E53" s="37">
        <v>0.4</v>
      </c>
      <c r="F53" s="42">
        <f t="shared" si="2"/>
        <v>0.8</v>
      </c>
      <c r="G53" s="37">
        <v>0.8</v>
      </c>
      <c r="H53" s="38"/>
      <c r="I53" s="64" t="s">
        <v>131</v>
      </c>
    </row>
    <row r="54" spans="1:9" ht="15">
      <c r="A54" s="46" t="s">
        <v>44</v>
      </c>
      <c r="B54" s="53" t="s">
        <v>62</v>
      </c>
      <c r="C54" s="38" t="s">
        <v>15</v>
      </c>
      <c r="D54" s="54"/>
      <c r="E54" s="37">
        <v>0.49</v>
      </c>
      <c r="F54" s="42">
        <f t="shared" si="2"/>
        <v>0.96</v>
      </c>
      <c r="G54" s="37">
        <v>0.96</v>
      </c>
      <c r="H54" s="39"/>
      <c r="I54" s="64" t="s">
        <v>103</v>
      </c>
    </row>
    <row r="55" spans="1:9" ht="15">
      <c r="A55" s="46" t="s">
        <v>46</v>
      </c>
      <c r="B55" s="53" t="s">
        <v>54</v>
      </c>
      <c r="C55" s="38" t="s">
        <v>15</v>
      </c>
      <c r="D55" s="54"/>
      <c r="E55" s="37">
        <v>0.66</v>
      </c>
      <c r="F55" s="42">
        <f t="shared" si="2"/>
        <v>1.29</v>
      </c>
      <c r="G55" s="37">
        <v>1.29</v>
      </c>
      <c r="H55" s="39"/>
      <c r="I55" s="64" t="s">
        <v>119</v>
      </c>
    </row>
    <row r="56" spans="1:9" ht="15">
      <c r="A56" s="46" t="s">
        <v>51</v>
      </c>
      <c r="B56" s="53" t="s">
        <v>65</v>
      </c>
      <c r="C56" s="38" t="s">
        <v>15</v>
      </c>
      <c r="D56" s="54"/>
      <c r="E56" s="37">
        <v>1.2</v>
      </c>
      <c r="F56" s="42">
        <f t="shared" si="2"/>
        <v>2.34</v>
      </c>
      <c r="G56" s="37">
        <v>2.34</v>
      </c>
      <c r="H56" s="39"/>
      <c r="I56" s="64" t="s">
        <v>120</v>
      </c>
    </row>
    <row r="57" spans="1:9" ht="15">
      <c r="A57" s="46" t="s">
        <v>52</v>
      </c>
      <c r="B57" s="53" t="s">
        <v>66</v>
      </c>
      <c r="C57" s="38" t="s">
        <v>15</v>
      </c>
      <c r="D57" s="54"/>
      <c r="E57" s="37">
        <v>1.6</v>
      </c>
      <c r="F57" s="42">
        <f t="shared" si="2"/>
        <v>4.18</v>
      </c>
      <c r="G57" s="37">
        <v>4.18</v>
      </c>
      <c r="H57" s="39"/>
      <c r="I57" s="64" t="s">
        <v>117</v>
      </c>
    </row>
    <row r="58" spans="1:9" ht="15">
      <c r="A58" s="46" t="s">
        <v>53</v>
      </c>
      <c r="B58" s="53" t="s">
        <v>86</v>
      </c>
      <c r="C58" s="38" t="s">
        <v>15</v>
      </c>
      <c r="D58" s="54"/>
      <c r="E58" s="37">
        <v>0.4</v>
      </c>
      <c r="F58" s="42">
        <f t="shared" si="2"/>
        <v>0.78</v>
      </c>
      <c r="G58" s="37">
        <v>0.78</v>
      </c>
      <c r="H58" s="39"/>
      <c r="I58" s="64" t="s">
        <v>132</v>
      </c>
    </row>
    <row r="59" spans="1:9" ht="15.75" thickBot="1">
      <c r="A59" s="121" t="s">
        <v>64</v>
      </c>
      <c r="B59" s="122" t="s">
        <v>87</v>
      </c>
      <c r="C59" s="100" t="s">
        <v>15</v>
      </c>
      <c r="D59" s="123"/>
      <c r="E59" s="101">
        <v>0.85</v>
      </c>
      <c r="F59" s="99">
        <f t="shared" si="2"/>
        <v>1.66</v>
      </c>
      <c r="G59" s="101">
        <v>1.66</v>
      </c>
      <c r="H59" s="124"/>
      <c r="I59" s="115" t="s">
        <v>117</v>
      </c>
    </row>
    <row r="60" spans="1:9" ht="29.25" thickBot="1">
      <c r="A60" s="118" t="s">
        <v>141</v>
      </c>
      <c r="B60" s="128" t="s">
        <v>140</v>
      </c>
      <c r="C60" s="110" t="s">
        <v>15</v>
      </c>
      <c r="D60" s="110"/>
      <c r="E60" s="110">
        <f>E61+E62+E63+E64+E65+E66+E67+E68+E69+E70</f>
        <v>0.985</v>
      </c>
      <c r="F60" s="110">
        <f>F61+F62+F63+F64+F65+F66+F67+F68+F69+F70</f>
        <v>2.7199999999999998</v>
      </c>
      <c r="G60" s="110">
        <f>SUM(G61:G70)</f>
        <v>2.7199999999999998</v>
      </c>
      <c r="H60" s="110"/>
      <c r="I60" s="129" t="s">
        <v>118</v>
      </c>
    </row>
    <row r="61" spans="1:9" ht="15">
      <c r="A61" s="103" t="s">
        <v>28</v>
      </c>
      <c r="B61" s="125" t="s">
        <v>94</v>
      </c>
      <c r="C61" s="60" t="s">
        <v>15</v>
      </c>
      <c r="D61" s="60"/>
      <c r="E61" s="126">
        <v>0.11</v>
      </c>
      <c r="F61" s="127">
        <f>G61+H61</f>
        <v>0.29</v>
      </c>
      <c r="G61" s="151">
        <v>0.29</v>
      </c>
      <c r="H61" s="127"/>
      <c r="I61" s="65"/>
    </row>
    <row r="62" spans="1:9" ht="15">
      <c r="A62" s="44" t="s">
        <v>23</v>
      </c>
      <c r="B62" s="55" t="s">
        <v>95</v>
      </c>
      <c r="C62" s="38" t="s">
        <v>15</v>
      </c>
      <c r="D62" s="38"/>
      <c r="E62" s="56">
        <v>0.08</v>
      </c>
      <c r="F62" s="57">
        <f aca="true" t="shared" si="3" ref="F62:F70">G62+H62</f>
        <v>0.22</v>
      </c>
      <c r="G62" s="152">
        <v>0.22</v>
      </c>
      <c r="H62" s="57"/>
      <c r="I62" s="64"/>
    </row>
    <row r="63" spans="1:9" ht="15">
      <c r="A63" s="44" t="s">
        <v>24</v>
      </c>
      <c r="B63" s="55" t="s">
        <v>96</v>
      </c>
      <c r="C63" s="38" t="s">
        <v>15</v>
      </c>
      <c r="D63" s="38"/>
      <c r="E63" s="56">
        <v>0.105</v>
      </c>
      <c r="F63" s="57">
        <f t="shared" si="3"/>
        <v>0.23</v>
      </c>
      <c r="G63" s="152">
        <v>0.23</v>
      </c>
      <c r="H63" s="57"/>
      <c r="I63" s="64"/>
    </row>
    <row r="64" spans="1:9" ht="15">
      <c r="A64" s="44" t="s">
        <v>25</v>
      </c>
      <c r="B64" s="55" t="s">
        <v>97</v>
      </c>
      <c r="C64" s="38" t="s">
        <v>15</v>
      </c>
      <c r="D64" s="38"/>
      <c r="E64" s="56">
        <v>0.075</v>
      </c>
      <c r="F64" s="57">
        <f t="shared" si="3"/>
        <v>0.17</v>
      </c>
      <c r="G64" s="152">
        <v>0.17</v>
      </c>
      <c r="H64" s="57"/>
      <c r="I64" s="64"/>
    </row>
    <row r="65" spans="1:9" ht="15">
      <c r="A65" s="44" t="s">
        <v>26</v>
      </c>
      <c r="B65" s="55" t="s">
        <v>98</v>
      </c>
      <c r="C65" s="38" t="s">
        <v>15</v>
      </c>
      <c r="D65" s="38"/>
      <c r="E65" s="56">
        <v>0.05</v>
      </c>
      <c r="F65" s="57">
        <f t="shared" si="3"/>
        <v>0.16</v>
      </c>
      <c r="G65" s="152">
        <v>0.16</v>
      </c>
      <c r="H65" s="57"/>
      <c r="I65" s="64"/>
    </row>
    <row r="66" spans="1:9" ht="15">
      <c r="A66" s="44" t="s">
        <v>27</v>
      </c>
      <c r="B66" s="55" t="s">
        <v>99</v>
      </c>
      <c r="C66" s="38" t="s">
        <v>15</v>
      </c>
      <c r="D66" s="38"/>
      <c r="E66" s="56">
        <v>0.105</v>
      </c>
      <c r="F66" s="57">
        <f t="shared" si="3"/>
        <v>0.21</v>
      </c>
      <c r="G66" s="152">
        <v>0.21</v>
      </c>
      <c r="H66" s="57"/>
      <c r="I66" s="64"/>
    </row>
    <row r="67" spans="1:9" ht="15">
      <c r="A67" s="44" t="s">
        <v>31</v>
      </c>
      <c r="B67" s="55" t="s">
        <v>154</v>
      </c>
      <c r="C67" s="38" t="s">
        <v>15</v>
      </c>
      <c r="D67" s="38"/>
      <c r="E67" s="56">
        <v>0.14</v>
      </c>
      <c r="F67" s="57">
        <f t="shared" si="3"/>
        <v>0.46</v>
      </c>
      <c r="G67" s="152">
        <v>0.46</v>
      </c>
      <c r="H67" s="57"/>
      <c r="I67" s="64"/>
    </row>
    <row r="68" spans="1:9" ht="15">
      <c r="A68" s="44" t="s">
        <v>36</v>
      </c>
      <c r="B68" s="55" t="s">
        <v>101</v>
      </c>
      <c r="C68" s="38" t="s">
        <v>15</v>
      </c>
      <c r="D68" s="38"/>
      <c r="E68" s="56">
        <v>0.1</v>
      </c>
      <c r="F68" s="57">
        <f t="shared" si="3"/>
        <v>0.31</v>
      </c>
      <c r="G68" s="57">
        <v>0.31</v>
      </c>
      <c r="H68" s="57"/>
      <c r="I68" s="64"/>
    </row>
    <row r="69" spans="1:9" ht="15">
      <c r="A69" s="44" t="s">
        <v>37</v>
      </c>
      <c r="B69" s="55" t="s">
        <v>100</v>
      </c>
      <c r="C69" s="38" t="s">
        <v>15</v>
      </c>
      <c r="D69" s="38"/>
      <c r="E69" s="56">
        <v>0.12</v>
      </c>
      <c r="F69" s="57">
        <f t="shared" si="3"/>
        <v>0.36</v>
      </c>
      <c r="G69" s="57">
        <v>0.36</v>
      </c>
      <c r="H69" s="57"/>
      <c r="I69" s="64"/>
    </row>
    <row r="70" spans="1:9" ht="15.75" thickBot="1">
      <c r="A70" s="130" t="s">
        <v>33</v>
      </c>
      <c r="B70" s="131" t="s">
        <v>102</v>
      </c>
      <c r="C70" s="100" t="s">
        <v>15</v>
      </c>
      <c r="D70" s="100"/>
      <c r="E70" s="132">
        <v>0.1</v>
      </c>
      <c r="F70" s="133">
        <f t="shared" si="3"/>
        <v>0.31</v>
      </c>
      <c r="G70" s="133">
        <v>0.31</v>
      </c>
      <c r="H70" s="133"/>
      <c r="I70" s="115"/>
    </row>
    <row r="71" spans="1:9" ht="29.25" thickBot="1">
      <c r="A71" s="118" t="s">
        <v>17</v>
      </c>
      <c r="B71" s="134" t="s">
        <v>80</v>
      </c>
      <c r="C71" s="135" t="s">
        <v>30</v>
      </c>
      <c r="D71" s="110"/>
      <c r="E71" s="136" t="s">
        <v>163</v>
      </c>
      <c r="F71" s="110">
        <f>SUM(F72:F74)</f>
        <v>12.25</v>
      </c>
      <c r="G71" s="110">
        <f>SUM(G72:G74)</f>
        <v>12.25</v>
      </c>
      <c r="H71" s="110"/>
      <c r="I71" s="137"/>
    </row>
    <row r="72" spans="1:9" ht="27.75" customHeight="1">
      <c r="A72" s="58" t="s">
        <v>28</v>
      </c>
      <c r="B72" s="59" t="s">
        <v>57</v>
      </c>
      <c r="C72" s="60" t="s">
        <v>16</v>
      </c>
      <c r="D72" s="60"/>
      <c r="E72" s="61" t="s">
        <v>24</v>
      </c>
      <c r="F72" s="60">
        <v>4.5</v>
      </c>
      <c r="G72" s="62">
        <v>4.5</v>
      </c>
      <c r="H72" s="60" t="s">
        <v>34</v>
      </c>
      <c r="I72" s="65" t="s">
        <v>110</v>
      </c>
    </row>
    <row r="73" spans="1:9" ht="96.75" customHeight="1">
      <c r="A73" s="46" t="s">
        <v>23</v>
      </c>
      <c r="B73" s="41" t="s">
        <v>157</v>
      </c>
      <c r="C73" s="38" t="s">
        <v>29</v>
      </c>
      <c r="D73" s="38"/>
      <c r="E73" s="46" t="s">
        <v>156</v>
      </c>
      <c r="F73" s="38">
        <f>G73</f>
        <v>4.45</v>
      </c>
      <c r="G73" s="38">
        <v>4.45</v>
      </c>
      <c r="H73" s="38" t="s">
        <v>34</v>
      </c>
      <c r="I73" s="64" t="s">
        <v>133</v>
      </c>
    </row>
    <row r="74" spans="1:9" ht="36" customHeight="1" thickBot="1">
      <c r="A74" s="138" t="s">
        <v>24</v>
      </c>
      <c r="B74" s="139" t="s">
        <v>136</v>
      </c>
      <c r="C74" s="140" t="s">
        <v>29</v>
      </c>
      <c r="D74" s="140"/>
      <c r="E74" s="141" t="s">
        <v>46</v>
      </c>
      <c r="F74" s="140">
        <v>3.3</v>
      </c>
      <c r="G74" s="140">
        <v>3.3</v>
      </c>
      <c r="H74" s="140"/>
      <c r="I74" s="142" t="s">
        <v>134</v>
      </c>
    </row>
    <row r="75" spans="1:9" ht="15" thickBot="1">
      <c r="A75" s="107" t="s">
        <v>18</v>
      </c>
      <c r="B75" s="134" t="s">
        <v>2</v>
      </c>
      <c r="C75" s="110"/>
      <c r="D75" s="110"/>
      <c r="E75" s="110"/>
      <c r="F75" s="110">
        <f>SUM(F76:F79)</f>
        <v>18.76</v>
      </c>
      <c r="G75" s="110">
        <f>G76+G77+G78+G79</f>
        <v>18.76</v>
      </c>
      <c r="H75" s="110"/>
      <c r="I75" s="137"/>
    </row>
    <row r="76" spans="1:9" ht="45">
      <c r="A76" s="58" t="s">
        <v>28</v>
      </c>
      <c r="B76" s="143" t="s">
        <v>139</v>
      </c>
      <c r="C76" s="60" t="s">
        <v>16</v>
      </c>
      <c r="D76" s="60"/>
      <c r="E76" s="58" t="s">
        <v>34</v>
      </c>
      <c r="F76" s="60">
        <v>6</v>
      </c>
      <c r="G76" s="60">
        <v>6</v>
      </c>
      <c r="H76" s="60"/>
      <c r="I76" s="144" t="s">
        <v>135</v>
      </c>
    </row>
    <row r="77" spans="1:9" ht="30">
      <c r="A77" s="46" t="s">
        <v>23</v>
      </c>
      <c r="B77" s="41" t="s">
        <v>3</v>
      </c>
      <c r="C77" s="38"/>
      <c r="D77" s="38"/>
      <c r="E77" s="38"/>
      <c r="F77" s="38">
        <f>H77+G77</f>
        <v>0.4</v>
      </c>
      <c r="G77" s="38">
        <v>0.4</v>
      </c>
      <c r="H77" s="38"/>
      <c r="I77" s="66" t="s">
        <v>111</v>
      </c>
    </row>
    <row r="78" spans="1:9" ht="15">
      <c r="A78" s="46" t="s">
        <v>24</v>
      </c>
      <c r="B78" s="41" t="s">
        <v>45</v>
      </c>
      <c r="C78" s="38"/>
      <c r="D78" s="38"/>
      <c r="E78" s="38"/>
      <c r="F78" s="38">
        <f>G78</f>
        <v>10.06</v>
      </c>
      <c r="G78" s="38">
        <v>10.06</v>
      </c>
      <c r="H78" s="38" t="s">
        <v>34</v>
      </c>
      <c r="I78" s="66" t="s">
        <v>111</v>
      </c>
    </row>
    <row r="79" spans="1:9" ht="30.75" thickBot="1">
      <c r="A79" s="121" t="s">
        <v>25</v>
      </c>
      <c r="B79" s="97" t="s">
        <v>155</v>
      </c>
      <c r="C79" s="100"/>
      <c r="D79" s="100"/>
      <c r="E79" s="100"/>
      <c r="F79" s="100">
        <v>2.3</v>
      </c>
      <c r="G79" s="100">
        <v>2.3</v>
      </c>
      <c r="H79" s="100"/>
      <c r="I79" s="145" t="s">
        <v>112</v>
      </c>
    </row>
    <row r="80" spans="1:9" ht="15.75" thickBot="1">
      <c r="A80" s="118" t="s">
        <v>142</v>
      </c>
      <c r="B80" s="108" t="s">
        <v>35</v>
      </c>
      <c r="C80" s="148"/>
      <c r="D80" s="148"/>
      <c r="E80" s="149"/>
      <c r="F80" s="110">
        <f>SUM(F81:F81)</f>
        <v>1.8</v>
      </c>
      <c r="G80" s="110">
        <f>SUM(G81:G81)</f>
        <v>1.8</v>
      </c>
      <c r="H80" s="110"/>
      <c r="I80" s="150"/>
    </row>
    <row r="81" spans="1:9" ht="45">
      <c r="A81" s="58" t="s">
        <v>28</v>
      </c>
      <c r="B81" s="146" t="s">
        <v>67</v>
      </c>
      <c r="C81" s="60" t="s">
        <v>16</v>
      </c>
      <c r="D81" s="147"/>
      <c r="E81" s="103"/>
      <c r="F81" s="60">
        <v>1.8</v>
      </c>
      <c r="G81" s="60">
        <v>1.8</v>
      </c>
      <c r="H81" s="60"/>
      <c r="I81" s="144" t="s">
        <v>112</v>
      </c>
    </row>
    <row r="82" spans="1:9" ht="15">
      <c r="A82" s="63"/>
      <c r="B82" s="63"/>
      <c r="C82" s="63"/>
      <c r="D82" s="63"/>
      <c r="E82" s="63"/>
      <c r="F82" s="63"/>
      <c r="G82" s="63"/>
      <c r="H82" s="63"/>
      <c r="I82" s="70"/>
    </row>
    <row r="83" spans="1:9" ht="15">
      <c r="A83" s="63"/>
      <c r="B83" s="23" t="s">
        <v>161</v>
      </c>
      <c r="C83" s="63"/>
      <c r="D83" s="63"/>
      <c r="E83" s="63"/>
      <c r="F83" s="63"/>
      <c r="G83" s="63"/>
      <c r="H83" s="63"/>
      <c r="I83" s="70"/>
    </row>
    <row r="84" spans="1:9" ht="15">
      <c r="A84" s="63"/>
      <c r="B84" s="156" t="s">
        <v>162</v>
      </c>
      <c r="C84" s="63"/>
      <c r="D84" s="63"/>
      <c r="E84" s="63"/>
      <c r="F84" s="63"/>
      <c r="G84" s="63"/>
      <c r="H84" s="155" t="s">
        <v>160</v>
      </c>
      <c r="I84" s="70"/>
    </row>
    <row r="85" spans="1:9" ht="15">
      <c r="A85" s="63"/>
      <c r="B85" s="63"/>
      <c r="C85" s="63"/>
      <c r="D85" s="63"/>
      <c r="E85" s="63"/>
      <c r="F85" s="63"/>
      <c r="G85" s="63"/>
      <c r="H85" s="63"/>
      <c r="I85" s="70"/>
    </row>
    <row r="86" spans="2:9" ht="15">
      <c r="B86" s="23" t="s">
        <v>71</v>
      </c>
      <c r="C86" s="22"/>
      <c r="D86" s="22"/>
      <c r="E86" s="22"/>
      <c r="F86" s="22"/>
      <c r="G86" s="24"/>
      <c r="H86" s="24"/>
      <c r="I86" s="71"/>
    </row>
    <row r="87" spans="2:9" ht="15">
      <c r="B87" s="23" t="s">
        <v>72</v>
      </c>
      <c r="C87" s="22"/>
      <c r="D87" s="22"/>
      <c r="E87" s="22"/>
      <c r="F87" s="22"/>
      <c r="H87" s="25" t="s">
        <v>73</v>
      </c>
      <c r="I87" s="72"/>
    </row>
    <row r="88" spans="2:9" ht="12" customHeight="1">
      <c r="B88" s="23"/>
      <c r="C88" s="22"/>
      <c r="D88" s="22"/>
      <c r="E88" s="22"/>
      <c r="F88" s="22"/>
      <c r="H88" s="25"/>
      <c r="I88" s="72"/>
    </row>
    <row r="89" spans="2:9" ht="15">
      <c r="B89" s="74" t="s">
        <v>74</v>
      </c>
      <c r="C89" s="26"/>
      <c r="D89" s="28"/>
      <c r="E89" s="29"/>
      <c r="H89" s="30" t="s">
        <v>75</v>
      </c>
      <c r="I89" s="27"/>
    </row>
    <row r="90" spans="2:9" ht="15">
      <c r="B90" s="75"/>
      <c r="C90" s="26"/>
      <c r="D90" s="27"/>
      <c r="E90" s="11"/>
      <c r="H90" s="31"/>
      <c r="I90" s="27"/>
    </row>
    <row r="91" spans="2:9" ht="15">
      <c r="B91" s="75" t="s">
        <v>76</v>
      </c>
      <c r="C91" s="26"/>
      <c r="D91" s="28"/>
      <c r="E91" s="29"/>
      <c r="H91" s="30" t="s">
        <v>77</v>
      </c>
      <c r="I91" s="27"/>
    </row>
    <row r="92" spans="2:8" ht="15">
      <c r="B92" s="75"/>
      <c r="C92" s="26"/>
      <c r="D92" s="27"/>
      <c r="E92" s="11"/>
      <c r="H92" s="31"/>
    </row>
    <row r="93" spans="2:8" ht="15">
      <c r="B93" s="63" t="s">
        <v>78</v>
      </c>
      <c r="H93" s="1" t="s">
        <v>79</v>
      </c>
    </row>
    <row r="94" ht="15">
      <c r="B94" s="63"/>
    </row>
    <row r="95" spans="2:8" ht="15">
      <c r="B95" s="63" t="s">
        <v>82</v>
      </c>
      <c r="H95" s="1" t="s">
        <v>81</v>
      </c>
    </row>
  </sheetData>
  <sheetProtection/>
  <mergeCells count="12">
    <mergeCell ref="A8:I8"/>
    <mergeCell ref="A9:I9"/>
    <mergeCell ref="F12:I12"/>
    <mergeCell ref="F13:F14"/>
    <mergeCell ref="G13:I13"/>
    <mergeCell ref="A12:A14"/>
    <mergeCell ref="B12:B14"/>
    <mergeCell ref="C12:C14"/>
    <mergeCell ref="D12:D14"/>
    <mergeCell ref="A10:I10"/>
    <mergeCell ref="A11:I11"/>
    <mergeCell ref="E12:E14"/>
  </mergeCells>
  <printOptions/>
  <pageMargins left="1.1811023622047245" right="0.3937007874015748" top="0.5118110236220472" bottom="0.4724409448818898" header="0" footer="0"/>
  <pageSetup horizontalDpi="300" verticalDpi="300" orientation="portrait" paperSize="9" scale="76" r:id="rId1"/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132" zoomScaleNormal="132" zoomScaleSheetLayoutView="130" zoomScalePageLayoutView="0" workbookViewId="0" topLeftCell="A25">
      <selection activeCell="K27" sqref="K27"/>
    </sheetView>
  </sheetViews>
  <sheetFormatPr defaultColWidth="9.00390625" defaultRowHeight="12.75"/>
  <cols>
    <col min="2" max="2" width="28.75390625" style="0" customWidth="1"/>
    <col min="4" max="4" width="11.125" style="0" customWidth="1"/>
  </cols>
  <sheetData>
    <row r="1" spans="1:13" ht="12.7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4"/>
  <sheetViews>
    <sheetView zoomScale="132" zoomScaleNormal="132" zoomScaleSheetLayoutView="130" zoomScalePageLayoutView="0" workbookViewId="0" topLeftCell="A1">
      <selection activeCell="A1" sqref="A1"/>
    </sheetView>
  </sheetViews>
  <sheetFormatPr defaultColWidth="9.00390625" defaultRowHeight="12.75"/>
  <sheetData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162"/>
      <c r="F6" s="6"/>
      <c r="G6" s="162"/>
      <c r="H6" s="162"/>
      <c r="I6" s="2"/>
      <c r="J6" s="2"/>
      <c r="K6" s="2"/>
      <c r="L6" s="2"/>
      <c r="M6" s="2"/>
      <c r="N6" s="2"/>
      <c r="O6" s="2"/>
      <c r="P6" s="2"/>
    </row>
    <row r="7" spans="1:16" ht="15.75">
      <c r="A7" s="2"/>
      <c r="B7" s="2"/>
      <c r="C7" s="2"/>
      <c r="D7" s="2"/>
      <c r="E7" s="162"/>
      <c r="F7" s="6"/>
      <c r="G7" s="162"/>
      <c r="H7" s="162"/>
      <c r="I7" s="2"/>
      <c r="J7" s="2"/>
      <c r="K7" s="2"/>
      <c r="L7" s="2"/>
      <c r="M7" s="2"/>
      <c r="N7" s="7"/>
      <c r="O7" s="7"/>
      <c r="P7" s="2"/>
    </row>
    <row r="8" spans="1:16" ht="15.75">
      <c r="A8" s="2"/>
      <c r="B8" s="2"/>
      <c r="C8" s="2"/>
      <c r="D8" s="2"/>
      <c r="E8" s="162"/>
      <c r="F8" s="6"/>
      <c r="G8" s="162"/>
      <c r="H8" s="6"/>
      <c r="I8" s="2"/>
      <c r="J8" s="2"/>
      <c r="K8" s="2"/>
      <c r="L8" s="2"/>
      <c r="M8" s="2"/>
      <c r="N8" s="7"/>
      <c r="O8" s="7"/>
      <c r="P8" s="2"/>
    </row>
    <row r="9" spans="1:16" ht="15.75">
      <c r="A9" s="2"/>
      <c r="B9" s="2"/>
      <c r="C9" s="2"/>
      <c r="D9" s="2"/>
      <c r="E9" s="162"/>
      <c r="F9" s="8"/>
      <c r="G9" s="162"/>
      <c r="H9" s="6"/>
      <c r="I9" s="2"/>
      <c r="J9" s="2"/>
      <c r="K9" s="2"/>
      <c r="L9" s="2"/>
      <c r="M9" s="2"/>
      <c r="N9" s="7"/>
      <c r="O9" s="7"/>
      <c r="P9" s="2"/>
    </row>
    <row r="10" spans="1:16" ht="15.75">
      <c r="A10" s="2"/>
      <c r="B10" s="2"/>
      <c r="C10" s="2"/>
      <c r="D10" s="2"/>
      <c r="E10" s="9"/>
      <c r="F10" s="10"/>
      <c r="G10" s="6"/>
      <c r="H10" s="6"/>
      <c r="I10" s="2"/>
      <c r="J10" s="2"/>
      <c r="K10" s="2"/>
      <c r="L10" s="2"/>
      <c r="M10" s="2"/>
      <c r="N10" s="7"/>
      <c r="O10" s="7"/>
      <c r="P10" s="2"/>
    </row>
    <row r="11" spans="1:16" ht="15.75">
      <c r="A11" s="2"/>
      <c r="B11" s="2"/>
      <c r="C11" s="2"/>
      <c r="D11" s="2"/>
      <c r="E11" s="11"/>
      <c r="F11" s="12"/>
      <c r="G11" s="6"/>
      <c r="H11" s="6"/>
      <c r="I11" s="2"/>
      <c r="J11" s="2"/>
      <c r="K11" s="2"/>
      <c r="L11" s="2"/>
      <c r="M11" s="2"/>
      <c r="N11" s="7"/>
      <c r="O11" s="7"/>
      <c r="P11" s="2"/>
    </row>
    <row r="12" spans="1:16" ht="15.75">
      <c r="A12" s="2"/>
      <c r="B12" s="2"/>
      <c r="C12" s="2"/>
      <c r="D12" s="2"/>
      <c r="E12" s="11"/>
      <c r="F12" s="12"/>
      <c r="G12" s="6"/>
      <c r="H12" s="6"/>
      <c r="I12" s="2"/>
      <c r="J12" s="2"/>
      <c r="K12" s="2"/>
      <c r="L12" s="2"/>
      <c r="M12" s="2"/>
      <c r="N12" s="13"/>
      <c r="O12" s="13"/>
      <c r="P12" s="2"/>
    </row>
    <row r="13" spans="1:16" ht="15.75">
      <c r="A13" s="2"/>
      <c r="B13" s="2"/>
      <c r="C13" s="2"/>
      <c r="D13" s="2"/>
      <c r="E13" s="11"/>
      <c r="F13" s="12"/>
      <c r="G13" s="6"/>
      <c r="H13" s="6"/>
      <c r="I13" s="2"/>
      <c r="J13" s="2"/>
      <c r="K13" s="2"/>
      <c r="L13" s="2"/>
      <c r="M13" s="2"/>
      <c r="N13" s="7"/>
      <c r="O13" s="7"/>
      <c r="P13" s="2"/>
    </row>
    <row r="14" spans="1:16" ht="15.75">
      <c r="A14" s="2"/>
      <c r="B14" s="2"/>
      <c r="C14" s="2"/>
      <c r="D14" s="2"/>
      <c r="E14" s="11"/>
      <c r="F14" s="12"/>
      <c r="G14" s="6"/>
      <c r="H14" s="6"/>
      <c r="I14" s="2"/>
      <c r="J14" s="2"/>
      <c r="K14" s="2"/>
      <c r="L14" s="2"/>
      <c r="M14" s="2"/>
      <c r="N14" s="7"/>
      <c r="O14" s="7"/>
      <c r="P14" s="2"/>
    </row>
    <row r="15" spans="1:16" ht="15.75">
      <c r="A15" s="2"/>
      <c r="B15" s="2"/>
      <c r="C15" s="2"/>
      <c r="D15" s="2"/>
      <c r="E15" s="11"/>
      <c r="F15" s="12"/>
      <c r="G15" s="6"/>
      <c r="H15" s="6"/>
      <c r="I15" s="2"/>
      <c r="J15" s="2"/>
      <c r="K15" s="2"/>
      <c r="L15" s="2"/>
      <c r="M15" s="2"/>
      <c r="N15" s="7"/>
      <c r="O15" s="7"/>
      <c r="P15" s="2"/>
    </row>
    <row r="16" spans="1:16" ht="15.75">
      <c r="A16" s="2"/>
      <c r="B16" s="2"/>
      <c r="C16" s="2"/>
      <c r="D16" s="2"/>
      <c r="E16" s="11"/>
      <c r="F16" s="12"/>
      <c r="G16" s="6"/>
      <c r="H16" s="6"/>
      <c r="I16" s="2"/>
      <c r="J16" s="2"/>
      <c r="K16" s="2"/>
      <c r="L16" s="2"/>
      <c r="M16" s="2"/>
      <c r="N16" s="7"/>
      <c r="O16" s="7"/>
      <c r="P16" s="2"/>
    </row>
    <row r="17" spans="1:16" ht="15.75">
      <c r="A17" s="2"/>
      <c r="B17" s="2"/>
      <c r="C17" s="2"/>
      <c r="D17" s="2"/>
      <c r="E17" s="14"/>
      <c r="F17" s="10"/>
      <c r="G17" s="6"/>
      <c r="H17" s="6"/>
      <c r="I17" s="2"/>
      <c r="J17" s="2"/>
      <c r="K17" s="2"/>
      <c r="L17" s="2"/>
      <c r="M17" s="2"/>
      <c r="N17" s="7"/>
      <c r="O17" s="7"/>
      <c r="P17" s="2"/>
    </row>
    <row r="18" spans="1:16" ht="15.75">
      <c r="A18" s="2"/>
      <c r="B18" s="2"/>
      <c r="C18" s="2"/>
      <c r="D18" s="2"/>
      <c r="E18" s="11"/>
      <c r="F18" s="12"/>
      <c r="G18" s="6"/>
      <c r="H18" s="6"/>
      <c r="I18" s="2"/>
      <c r="J18" s="2"/>
      <c r="K18" s="2"/>
      <c r="L18" s="2"/>
      <c r="M18" s="2"/>
      <c r="N18" s="7"/>
      <c r="O18" s="7"/>
      <c r="P18" s="2"/>
    </row>
    <row r="19" spans="1:16" ht="15.75">
      <c r="A19" s="2"/>
      <c r="B19" s="2"/>
      <c r="C19" s="2"/>
      <c r="D19" s="2"/>
      <c r="E19" s="163"/>
      <c r="F19" s="12"/>
      <c r="G19" s="162"/>
      <c r="H19" s="162"/>
      <c r="I19" s="2"/>
      <c r="J19" s="2"/>
      <c r="K19" s="2"/>
      <c r="L19" s="2"/>
      <c r="M19" s="2"/>
      <c r="N19" s="7"/>
      <c r="O19" s="7"/>
      <c r="P19" s="2"/>
    </row>
    <row r="20" spans="1:16" ht="15.75">
      <c r="A20" s="2"/>
      <c r="B20" s="2"/>
      <c r="C20" s="2"/>
      <c r="D20" s="2"/>
      <c r="E20" s="163"/>
      <c r="F20" s="12"/>
      <c r="G20" s="162"/>
      <c r="H20" s="162"/>
      <c r="I20" s="2"/>
      <c r="J20" s="2"/>
      <c r="K20" s="2"/>
      <c r="L20" s="2"/>
      <c r="M20" s="2"/>
      <c r="N20" s="7"/>
      <c r="O20" s="7"/>
      <c r="P20" s="2"/>
    </row>
    <row r="21" spans="1:16" ht="15.75">
      <c r="A21" s="2"/>
      <c r="B21" s="2"/>
      <c r="C21" s="2"/>
      <c r="D21" s="2"/>
      <c r="E21" s="163"/>
      <c r="F21" s="12"/>
      <c r="G21" s="162"/>
      <c r="H21" s="162"/>
      <c r="I21" s="2"/>
      <c r="J21" s="2"/>
      <c r="K21" s="2"/>
      <c r="L21" s="2"/>
      <c r="M21" s="2"/>
      <c r="N21" s="15"/>
      <c r="O21" s="15"/>
      <c r="P21" s="2"/>
    </row>
    <row r="22" spans="1:16" ht="15.75">
      <c r="A22" s="2"/>
      <c r="B22" s="2"/>
      <c r="C22" s="2"/>
      <c r="D22" s="2"/>
      <c r="E22" s="163"/>
      <c r="F22" s="12"/>
      <c r="G22" s="162"/>
      <c r="H22" s="162"/>
      <c r="I22" s="2"/>
      <c r="J22" s="2"/>
      <c r="K22" s="2"/>
      <c r="L22" s="2"/>
      <c r="M22" s="2"/>
      <c r="N22" s="7"/>
      <c r="O22" s="7"/>
      <c r="P22" s="2"/>
    </row>
    <row r="23" spans="1:16" ht="12.75">
      <c r="A23" s="2"/>
      <c r="B23" s="2"/>
      <c r="C23" s="2"/>
      <c r="D23" s="2"/>
      <c r="E23" s="163"/>
      <c r="F23" s="12"/>
      <c r="G23" s="162"/>
      <c r="H23" s="16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163"/>
      <c r="F24" s="12"/>
      <c r="G24" s="162"/>
      <c r="H24" s="16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163"/>
      <c r="F25" s="12"/>
      <c r="G25" s="6"/>
      <c r="H25" s="6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163"/>
      <c r="F26" s="12"/>
      <c r="G26" s="6"/>
      <c r="H26" s="6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163"/>
      <c r="F27" s="12"/>
      <c r="G27" s="6"/>
      <c r="H27" s="6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163"/>
      <c r="F28" s="12"/>
      <c r="G28" s="6"/>
      <c r="H28" s="6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14"/>
      <c r="F29" s="10"/>
      <c r="G29" s="6"/>
      <c r="H29" s="6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14"/>
      <c r="F30" s="12"/>
      <c r="G30" s="6"/>
      <c r="H30" s="6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14"/>
      <c r="F31" s="12"/>
      <c r="G31" s="6"/>
      <c r="H31" s="6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14"/>
      <c r="F32" s="12"/>
      <c r="G32" s="6"/>
      <c r="H32" s="6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14"/>
      <c r="F33" s="12"/>
      <c r="G33" s="6"/>
      <c r="H33" s="6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160"/>
      <c r="F34" s="12"/>
      <c r="G34" s="6"/>
      <c r="H34" s="16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160"/>
      <c r="F35" s="12"/>
      <c r="G35" s="6"/>
      <c r="H35" s="16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160"/>
      <c r="F36" s="12"/>
      <c r="G36" s="6"/>
      <c r="H36" s="16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163"/>
      <c r="F37" s="12"/>
      <c r="G37" s="162"/>
      <c r="H37" s="16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163"/>
      <c r="F38" s="12"/>
      <c r="G38" s="162"/>
      <c r="H38" s="16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160"/>
      <c r="F39" s="161"/>
      <c r="G39" s="162"/>
      <c r="H39" s="16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160"/>
      <c r="F40" s="161"/>
      <c r="G40" s="162"/>
      <c r="H40" s="16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14"/>
      <c r="F41" s="12"/>
      <c r="G41" s="16"/>
      <c r="H41" s="16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14"/>
      <c r="F42" s="12"/>
      <c r="G42" s="6"/>
      <c r="H42" s="6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14"/>
      <c r="F43" s="12"/>
      <c r="G43" s="6"/>
      <c r="H43" s="6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14"/>
      <c r="F44" s="12"/>
      <c r="G44" s="6"/>
      <c r="H44" s="6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11"/>
      <c r="F45" s="12"/>
      <c r="G45" s="6"/>
      <c r="H45" s="6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11"/>
      <c r="F46" s="9"/>
      <c r="G46" s="9"/>
      <c r="H46" s="9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</sheetData>
  <sheetProtection/>
  <mergeCells count="23">
    <mergeCell ref="E21:E22"/>
    <mergeCell ref="G21:G22"/>
    <mergeCell ref="H21:H22"/>
    <mergeCell ref="E6:E9"/>
    <mergeCell ref="G6:H7"/>
    <mergeCell ref="G8:G9"/>
    <mergeCell ref="E19:E20"/>
    <mergeCell ref="G19:G20"/>
    <mergeCell ref="H19:H20"/>
    <mergeCell ref="E23:E24"/>
    <mergeCell ref="G23:G24"/>
    <mergeCell ref="H23:H24"/>
    <mergeCell ref="E27:E28"/>
    <mergeCell ref="E34:E36"/>
    <mergeCell ref="H34:H36"/>
    <mergeCell ref="E25:E26"/>
    <mergeCell ref="E39:E40"/>
    <mergeCell ref="F39:F40"/>
    <mergeCell ref="G39:G40"/>
    <mergeCell ref="H39:H40"/>
    <mergeCell ref="E37:E38"/>
    <mergeCell ref="G37:G38"/>
    <mergeCell ref="H37:H3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pto2</cp:lastModifiedBy>
  <cp:lastPrinted>2014-12-24T01:54:30Z</cp:lastPrinted>
  <dcterms:created xsi:type="dcterms:W3CDTF">2009-03-11T00:38:42Z</dcterms:created>
  <dcterms:modified xsi:type="dcterms:W3CDTF">2015-01-27T02:17:43Z</dcterms:modified>
  <cp:category/>
  <cp:version/>
  <cp:contentType/>
  <cp:contentStatus/>
</cp:coreProperties>
</file>